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45" windowWidth="19635" windowHeight="7425"/>
  </bookViews>
  <sheets>
    <sheet name="Summary" sheetId="2" r:id="rId1"/>
    <sheet name="Details" sheetId="1" r:id="rId2"/>
    <sheet name="Sheet3" sheetId="3" r:id="rId3"/>
  </sheets>
  <externalReferences>
    <externalReference r:id="rId4"/>
  </externalReferences>
  <calcPr calcId="0"/>
</workbook>
</file>

<file path=xl/calcChain.xml><?xml version="1.0" encoding="utf-8"?>
<calcChain xmlns="http://schemas.openxmlformats.org/spreadsheetml/2006/main">
  <c r="E3" i="2" l="1"/>
  <c r="F3" i="2"/>
  <c r="G3" i="2"/>
  <c r="D3" i="2"/>
  <c r="Z8" i="1"/>
  <c r="AA8" i="1"/>
  <c r="AB8" i="1"/>
  <c r="Y8" i="1"/>
  <c r="X7" i="1"/>
  <c r="W7" i="1"/>
  <c r="Z7" i="1"/>
  <c r="C3" i="2"/>
  <c r="B3" i="2"/>
  <c r="A3" i="2"/>
  <c r="B22" i="2"/>
  <c r="W3" i="1"/>
  <c r="X3" i="1"/>
  <c r="Y3" i="1"/>
  <c r="Z3" i="1"/>
  <c r="AA3" i="1"/>
  <c r="AB3" i="1"/>
  <c r="W4" i="1"/>
  <c r="X4" i="1"/>
  <c r="Y4" i="1"/>
  <c r="Z4" i="1"/>
  <c r="AA4" i="1"/>
  <c r="AB4" i="1"/>
  <c r="W5" i="1"/>
  <c r="X5" i="1"/>
  <c r="Y5" i="1"/>
  <c r="Z5" i="1"/>
  <c r="AA5" i="1"/>
  <c r="AB5" i="1"/>
  <c r="W6" i="1"/>
  <c r="X6" i="1"/>
  <c r="Y6" i="1"/>
  <c r="Z6" i="1"/>
  <c r="AA6" i="1"/>
  <c r="AB6" i="1"/>
  <c r="X2" i="1"/>
  <c r="W2" i="1"/>
  <c r="AB2" i="1"/>
  <c r="AA2" i="1"/>
  <c r="Z2" i="1"/>
  <c r="Y2" i="1"/>
</calcChain>
</file>

<file path=xl/connections.xml><?xml version="1.0" encoding="utf-8"?>
<connections xmlns="http://schemas.openxmlformats.org/spreadsheetml/2006/main">
  <connection id="1" name="bc96d137-b9c0-43bc-8a17-f2b117c086adAviationData" type="4" refreshedVersion="0" background="1">
    <webPr xml="1" sourceData="1" url="C:\Users\DoyleWJ\Documents\Aviation CD\FAA Presentations\FAAST_Password_Protected\What_If\VFR_into_IMC\bc96d137-b9c0-43bc-8a17-f2b117c086adAviationData.xml" htmlTables="1" htmlFormat="all"/>
  </connection>
</connections>
</file>

<file path=xl/sharedStrings.xml><?xml version="1.0" encoding="utf-8"?>
<sst xmlns="http://schemas.openxmlformats.org/spreadsheetml/2006/main" count="134" uniqueCount="92">
  <si>
    <t>InvestigationType</t>
  </si>
  <si>
    <t>AccidentNumber</t>
  </si>
  <si>
    <t>EventDate</t>
  </si>
  <si>
    <t>Location</t>
  </si>
  <si>
    <t>AirportCode</t>
  </si>
  <si>
    <t>AirportName</t>
  </si>
  <si>
    <t>InjurySeverity</t>
  </si>
  <si>
    <t>AircraftDamage</t>
  </si>
  <si>
    <t>AircraftCategory</t>
  </si>
  <si>
    <t>RegistrationNumber</t>
  </si>
  <si>
    <t>Make</t>
  </si>
  <si>
    <t>Model</t>
  </si>
  <si>
    <t>PurposeOfFlight</t>
  </si>
  <si>
    <t>TotalFatalInjuries</t>
  </si>
  <si>
    <t>TotalSeriousInjuries</t>
  </si>
  <si>
    <t>TotalMinorInjuries</t>
  </si>
  <si>
    <t>TotalUninjured</t>
  </si>
  <si>
    <t>WeatherCondition</t>
  </si>
  <si>
    <t>BroadPhaseOfFlight</t>
  </si>
  <si>
    <t>ReportStatus</t>
  </si>
  <si>
    <t>PublicationDate</t>
  </si>
  <si>
    <t>Accident</t>
  </si>
  <si>
    <t>WPR11FA078</t>
  </si>
  <si>
    <t>ANC07CA061</t>
  </si>
  <si>
    <t>SEA05FA038</t>
  </si>
  <si>
    <t>ATL03FA061</t>
  </si>
  <si>
    <t>DEN03FA002</t>
  </si>
  <si>
    <t>12/20/2010</t>
  </si>
  <si>
    <t>07/05/2007</t>
  </si>
  <si>
    <t>01/20/2005</t>
  </si>
  <si>
    <t>03/14/2003</t>
  </si>
  <si>
    <t>10/01/2002</t>
  </si>
  <si>
    <t>Perris, CA</t>
  </si>
  <si>
    <t>Port Alsworth, AK</t>
  </si>
  <si>
    <t>Hood River, OR</t>
  </si>
  <si>
    <t>Old Fort, NC</t>
  </si>
  <si>
    <t>Laramie, WY</t>
  </si>
  <si>
    <t>KCNO</t>
  </si>
  <si>
    <t>KAVL</t>
  </si>
  <si>
    <t>Chino Airport</t>
  </si>
  <si>
    <t>Asheville Regional</t>
  </si>
  <si>
    <t>Non-Fatal</t>
  </si>
  <si>
    <t>Substantial</t>
  </si>
  <si>
    <t>Destroyed</t>
  </si>
  <si>
    <t>Airplane</t>
  </si>
  <si>
    <t>N316KW</t>
  </si>
  <si>
    <t>N9464H</t>
  </si>
  <si>
    <t>N6057M</t>
  </si>
  <si>
    <t>N3275T</t>
  </si>
  <si>
    <t>N210HC</t>
  </si>
  <si>
    <t>AERO COMMANDER</t>
  </si>
  <si>
    <t>Cessna</t>
  </si>
  <si>
    <t>Cirrus</t>
  </si>
  <si>
    <t>680FL</t>
  </si>
  <si>
    <t>185F</t>
  </si>
  <si>
    <t>SR22</t>
  </si>
  <si>
    <t>177</t>
  </si>
  <si>
    <t>T210M</t>
  </si>
  <si>
    <t>Personal</t>
  </si>
  <si>
    <t>Business</t>
  </si>
  <si>
    <t>1</t>
  </si>
  <si>
    <t>3</t>
  </si>
  <si>
    <t>IMC</t>
  </si>
  <si>
    <t>VMC</t>
  </si>
  <si>
    <t>MANEUVERING</t>
  </si>
  <si>
    <t>CRUISE</t>
  </si>
  <si>
    <t>Probable Cause</t>
  </si>
  <si>
    <t>11/22/2011</t>
  </si>
  <si>
    <t>10/31/2007</t>
  </si>
  <si>
    <t>10/27/2005</t>
  </si>
  <si>
    <t>06/30/2004</t>
  </si>
  <si>
    <t>09/30/2003</t>
  </si>
  <si>
    <t>BFO93FA061</t>
  </si>
  <si>
    <t>03/27/1993</t>
  </si>
  <si>
    <t>REVERE, PA</t>
  </si>
  <si>
    <t>N761XA</t>
  </si>
  <si>
    <t>CESSNA</t>
  </si>
  <si>
    <t>A152</t>
  </si>
  <si>
    <t>Instructional</t>
  </si>
  <si>
    <t>APPROACH</t>
  </si>
  <si>
    <t>11/03/1993</t>
  </si>
  <si>
    <t>Year</t>
  </si>
  <si>
    <t>State</t>
  </si>
  <si>
    <t>Fatal Injuries</t>
  </si>
  <si>
    <t>Serious Injuries</t>
  </si>
  <si>
    <t>Minor Injuries</t>
  </si>
  <si>
    <t>No Injuries</t>
  </si>
  <si>
    <t>U.S.</t>
  </si>
  <si>
    <t>Fatal</t>
  </si>
  <si>
    <t>Total</t>
  </si>
  <si>
    <t>Accident Trends</t>
  </si>
  <si>
    <t>Scud Running Accidents for 1993 and from 2000 to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</si>
</sst>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49" fontId="0" fillId="0" borderId="1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2" fillId="0" borderId="0" xfId="0" applyFont="1" applyBorder="1" applyAlignment="1"/>
    <xf numFmtId="0" fontId="2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/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xmlMaps.xml><?xml version="1.0" encoding="utf-8"?>
<MapInfo xmlns="http://schemas.openxmlformats.org/spreadsheetml/2006/main" SelectionNamespaces="xmlns:ns1='http://www.ntsb.gov'">
  <Schema ID="Schema1" Namespace="http://www.ntsb.gov">
    <xsd:schema xmlns:xsd="http://www.w3.org/2001/XMLSchema" xmlns:ns0="http://www.ntsb.gov" xmlns="" targetNamespace="http://www.ntsb.gov">
      <xsd:element nillable="true" name="DATA">
        <xsd:complexType>
          <xsd:sequence minOccurs="0">
            <xsd:element minOccurs="0" nillable="true" name="ROWS" form="qualified">
              <xsd:complexType>
                <xsd:sequence minOccurs="0">
                  <xsd:element minOccurs="0" maxOccurs="unbounded" nillable="true" name="ROW" form="qualified">
                    <xsd:complexType>
                      <xsd:attribute name="EventId" form="unqualified" type="xsd:string"/>
                      <xsd:attribute name="InvestigationType" form="unqualified" type="xsd:string"/>
                      <xsd:attribute name="AccidentNumber" form="unqualified" type="xsd:string"/>
                      <xsd:attribute name="EventDate" form="unqualified" type="xsd:string"/>
                      <xsd:attribute name="Location" form="unqualified" type="xsd:string"/>
                      <xsd:attribute name="Country" form="unqualified" type="xsd:string"/>
                      <xsd:attribute name="Latitude" form="unqualified" type="xsd:double"/>
                      <xsd:attribute name="Longitude" form="unqualified" type="xsd:double"/>
                      <xsd:attribute name="AirportCode" form="unqualified" type="xsd:string"/>
                      <xsd:attribute name="AirportName" form="unqualified" type="xsd:string"/>
                      <xsd:attribute name="InjurySeverity" form="unqualified" type="xsd:string"/>
                      <xsd:attribute name="AircraftDamage" form="unqualified" type="xsd:string"/>
                      <xsd:attribute name="AircraftCategory" form="unqualified" type="xsd:string"/>
                      <xsd:attribute name="RegistrationNumber" form="unqualified" type="xsd:string"/>
                      <xsd:attribute name="Make" form="unqualified" type="xsd:string"/>
                      <xsd:attribute name="Model" form="unqualified" type="xsd:string"/>
                      <xsd:attribute name="AmateurBuilt" form="unqualified" type="xsd:string"/>
                      <xsd:attribute name="NumberOfEngines" form="unqualified" type="xsd:integer"/>
                      <xsd:attribute name="EngineType" form="unqualified" type="xsd:string"/>
                      <xsd:attribute name="FARDescription" form="unqualified" type="xsd:string"/>
                      <xsd:attribute name="Schedule" form="unqualified" type="xsd:string"/>
                      <xsd:attribute name="PurposeOfFlight" form="unqualified" type="xsd:string"/>
                      <xsd:attribute name="AirCarrier" form="unqualified" type="xsd:string"/>
                      <xsd:attribute name="TotalFatalInjuries" form="unqualified" type="xsd:string"/>
                      <xsd:attribute name="TotalSeriousInjuries" form="unqualified" type="xsd:string"/>
                      <xsd:attribute name="TotalMinorInjuries" form="unqualified" type="xsd:string"/>
                      <xsd:attribute name="TotalUninjured" form="unqualified" type="xsd:string"/>
                      <xsd:attribute name="WeatherCondition" form="unqualified" type="xsd:string"/>
                      <xsd:attribute name="BroadPhaseOfFlight" form="unqualified" type="xsd:string"/>
                      <xsd:attribute name="ReportStatus" form="unqualified" type="xsd:string"/>
                      <xsd:attribute name="PublicationDate" form="unqualified" type="xsd:string"/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DATA_Map" RootElement="DATA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xmlMaps" Target="xmlMaps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 baseline="0">
                <a:latin typeface="Times New Roman" pitchFamily="18" charset="0"/>
              </a:rPr>
              <a:t>Accident Trends for Scud Running Fatalities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Summary!$B$6</c:f>
              <c:strCache>
                <c:ptCount val="1"/>
                <c:pt idx="0">
                  <c:v>Fatal Injuries</c:v>
                </c:pt>
              </c:strCache>
            </c:strRef>
          </c:tx>
          <c:marker>
            <c:symbol val="none"/>
          </c:marker>
          <c:cat>
            <c:numRef>
              <c:f>Summary!$A$7:$A$21</c:f>
              <c:numCache>
                <c:formatCode>General</c:formatCode>
                <c:ptCount val="15"/>
                <c:pt idx="0">
                  <c:v>1993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</c:numCache>
            </c:numRef>
          </c:cat>
          <c:val>
            <c:numRef>
              <c:f>Summary!$B$7:$B$21</c:f>
              <c:numCache>
                <c:formatCode>General</c:formatCode>
                <c:ptCount val="1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91072"/>
        <c:axId val="88692608"/>
      </c:lineChart>
      <c:catAx>
        <c:axId val="8869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88692608"/>
        <c:crosses val="autoZero"/>
        <c:auto val="1"/>
        <c:lblAlgn val="ctr"/>
        <c:lblOffset val="100"/>
        <c:noMultiLvlLbl val="0"/>
      </c:catAx>
      <c:valAx>
        <c:axId val="886926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en-US" sz="1200" baseline="0">
                    <a:latin typeface="Times New Roman" pitchFamily="18" charset="0"/>
                  </a:rPr>
                  <a:t>Fatalities Frequency</a:t>
                </a:r>
              </a:p>
            </c:rich>
          </c:tx>
          <c:layout>
            <c:manualLayout>
              <c:xMode val="edge"/>
              <c:yMode val="edge"/>
              <c:x val="6.3180817048218985E-2"/>
              <c:y val="0.23082608353450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869107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baseline="0">
                <a:latin typeface="Times New Roman" pitchFamily="18" charset="0"/>
              </a:defRPr>
            </a:pPr>
            <a:endParaRPr lang="en-US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333373</xdr:colOff>
      <xdr:row>4</xdr:row>
      <xdr:rowOff>100012</xdr:rowOff>
    </xdr:from>
    <xdr:to>
      <xdr:col>13</xdr:col>
      <xdr:colOff>123824</xdr:colOff>
      <xdr:row>22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TSB_VFR_into_IM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tails"/>
      <sheetName val="Sheet3"/>
    </sheetNames>
    <sheetDataSet>
      <sheetData sheetId="0">
        <row r="6">
          <cell r="B6" t="str">
            <v>Fatal</v>
          </cell>
          <cell r="C6" t="str">
            <v>Fatal Injuries</v>
          </cell>
        </row>
        <row r="7">
          <cell r="A7">
            <v>2000</v>
          </cell>
          <cell r="B7">
            <v>4</v>
          </cell>
          <cell r="C7">
            <v>4</v>
          </cell>
        </row>
        <row r="8">
          <cell r="A8">
            <v>2001</v>
          </cell>
          <cell r="B8">
            <v>2</v>
          </cell>
          <cell r="C8">
            <v>3</v>
          </cell>
        </row>
        <row r="9">
          <cell r="A9">
            <v>2002</v>
          </cell>
          <cell r="B9">
            <v>0</v>
          </cell>
          <cell r="C9">
            <v>0</v>
          </cell>
        </row>
        <row r="10">
          <cell r="A10">
            <v>2003</v>
          </cell>
          <cell r="B10">
            <v>3</v>
          </cell>
          <cell r="C10">
            <v>4</v>
          </cell>
        </row>
        <row r="11">
          <cell r="A11">
            <v>2004</v>
          </cell>
          <cell r="B11">
            <v>2</v>
          </cell>
          <cell r="C11">
            <v>4</v>
          </cell>
        </row>
        <row r="12">
          <cell r="A12">
            <v>2005</v>
          </cell>
          <cell r="B12">
            <v>2</v>
          </cell>
          <cell r="C12">
            <v>3</v>
          </cell>
        </row>
        <row r="13">
          <cell r="A13">
            <v>2006</v>
          </cell>
          <cell r="B13">
            <v>1</v>
          </cell>
          <cell r="C13">
            <v>1</v>
          </cell>
        </row>
        <row r="14">
          <cell r="A14">
            <v>2007</v>
          </cell>
          <cell r="B14">
            <v>0</v>
          </cell>
          <cell r="C14">
            <v>0</v>
          </cell>
        </row>
        <row r="15">
          <cell r="A15">
            <v>2008</v>
          </cell>
          <cell r="B15">
            <v>1</v>
          </cell>
          <cell r="C15">
            <v>4</v>
          </cell>
        </row>
        <row r="16">
          <cell r="A16">
            <v>2009</v>
          </cell>
          <cell r="B16">
            <v>4</v>
          </cell>
          <cell r="C16">
            <v>11</v>
          </cell>
        </row>
        <row r="17">
          <cell r="A17">
            <v>2010</v>
          </cell>
          <cell r="B17">
            <v>1</v>
          </cell>
          <cell r="C17">
            <v>1</v>
          </cell>
        </row>
        <row r="18">
          <cell r="A18">
            <v>2011</v>
          </cell>
          <cell r="B18">
            <v>1</v>
          </cell>
          <cell r="C18">
            <v>4</v>
          </cell>
        </row>
        <row r="19">
          <cell r="A19">
            <v>2012</v>
          </cell>
          <cell r="B19">
            <v>0</v>
          </cell>
          <cell r="C19">
            <v>0</v>
          </cell>
        </row>
        <row r="20">
          <cell r="A20">
            <v>2013</v>
          </cell>
          <cell r="B20">
            <v>0</v>
          </cell>
          <cell r="C20">
            <v>0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id="1" name="Table1" displayName="Table1" ref="A1:U6" tableType="xml" totalsRowShown="0" connectionId="1">
  <autoFilter ref="A1:U6"/>
  <tableColumns count="21">
    <tableColumn id="2" uniqueName="InvestigationType" name="InvestigationType">
      <xmlColumnPr mapId="1" xpath="/ns1:DATA/ns1:ROWS/ns1:ROW/@InvestigationType" xmlDataType="string"/>
    </tableColumn>
    <tableColumn id="3" uniqueName="AccidentNumber" name="AccidentNumber">
      <xmlColumnPr mapId="1" xpath="/ns1:DATA/ns1:ROWS/ns1:ROW/@AccidentNumber" xmlDataType="string"/>
    </tableColumn>
    <tableColumn id="4" uniqueName="EventDate" name="EventDate">
      <xmlColumnPr mapId="1" xpath="/ns1:DATA/ns1:ROWS/ns1:ROW/@EventDate" xmlDataType="string"/>
    </tableColumn>
    <tableColumn id="5" uniqueName="Location" name="Location">
      <xmlColumnPr mapId="1" xpath="/ns1:DATA/ns1:ROWS/ns1:ROW/@Location" xmlDataType="string"/>
    </tableColumn>
    <tableColumn id="9" uniqueName="AirportCode" name="AirportCode">
      <xmlColumnPr mapId="1" xpath="/ns1:DATA/ns1:ROWS/ns1:ROW/@AirportCode" xmlDataType="string"/>
    </tableColumn>
    <tableColumn id="10" uniqueName="AirportName" name="AirportName">
      <xmlColumnPr mapId="1" xpath="/ns1:DATA/ns1:ROWS/ns1:ROW/@AirportName" xmlDataType="string"/>
    </tableColumn>
    <tableColumn id="11" uniqueName="InjurySeverity" name="InjurySeverity">
      <xmlColumnPr mapId="1" xpath="/ns1:DATA/ns1:ROWS/ns1:ROW/@InjurySeverity" xmlDataType="string"/>
    </tableColumn>
    <tableColumn id="12" uniqueName="AircraftDamage" name="AircraftDamage">
      <xmlColumnPr mapId="1" xpath="/ns1:DATA/ns1:ROWS/ns1:ROW/@AircraftDamage" xmlDataType="string"/>
    </tableColumn>
    <tableColumn id="13" uniqueName="AircraftCategory" name="AircraftCategory">
      <xmlColumnPr mapId="1" xpath="/ns1:DATA/ns1:ROWS/ns1:ROW/@AircraftCategory" xmlDataType="string"/>
    </tableColumn>
    <tableColumn id="14" uniqueName="RegistrationNumber" name="RegistrationNumber">
      <xmlColumnPr mapId="1" xpath="/ns1:DATA/ns1:ROWS/ns1:ROW/@RegistrationNumber" xmlDataType="string"/>
    </tableColumn>
    <tableColumn id="15" uniqueName="Make" name="Make">
      <xmlColumnPr mapId="1" xpath="/ns1:DATA/ns1:ROWS/ns1:ROW/@Make" xmlDataType="string"/>
    </tableColumn>
    <tableColumn id="16" uniqueName="Model" name="Model">
      <xmlColumnPr mapId="1" xpath="/ns1:DATA/ns1:ROWS/ns1:ROW/@Model" xmlDataType="string"/>
    </tableColumn>
    <tableColumn id="22" uniqueName="PurposeOfFlight" name="PurposeOfFlight">
      <xmlColumnPr mapId="1" xpath="/ns1:DATA/ns1:ROWS/ns1:ROW/@PurposeOfFlight" xmlDataType="string"/>
    </tableColumn>
    <tableColumn id="24" uniqueName="TotalFatalInjuries" name="TotalFatalInjuries">
      <xmlColumnPr mapId="1" xpath="/ns1:DATA/ns1:ROWS/ns1:ROW/@TotalFatalInjuries" xmlDataType="string"/>
    </tableColumn>
    <tableColumn id="25" uniqueName="TotalSeriousInjuries" name="TotalSeriousInjuries">
      <xmlColumnPr mapId="1" xpath="/ns1:DATA/ns1:ROWS/ns1:ROW/@TotalSeriousInjuries" xmlDataType="string"/>
    </tableColumn>
    <tableColumn id="26" uniqueName="TotalMinorInjuries" name="TotalMinorInjuries">
      <xmlColumnPr mapId="1" xpath="/ns1:DATA/ns1:ROWS/ns1:ROW/@TotalMinorInjuries" xmlDataType="string"/>
    </tableColumn>
    <tableColumn id="27" uniqueName="TotalUninjured" name="TotalUninjured">
      <xmlColumnPr mapId="1" xpath="/ns1:DATA/ns1:ROWS/ns1:ROW/@TotalUninjured" xmlDataType="string"/>
    </tableColumn>
    <tableColumn id="28" uniqueName="WeatherCondition" name="WeatherCondition">
      <xmlColumnPr mapId="1" xpath="/ns1:DATA/ns1:ROWS/ns1:ROW/@WeatherCondition" xmlDataType="string"/>
    </tableColumn>
    <tableColumn id="29" uniqueName="BroadPhaseOfFlight" name="BroadPhaseOfFlight">
      <xmlColumnPr mapId="1" xpath="/ns1:DATA/ns1:ROWS/ns1:ROW/@BroadPhaseOfFlight" xmlDataType="string"/>
    </tableColumn>
    <tableColumn id="30" uniqueName="ReportStatus" name="ReportStatus">
      <xmlColumnPr mapId="1" xpath="/ns1:DATA/ns1:ROWS/ns1:ROW/@ReportStatus" xmlDataType="string"/>
    </tableColumn>
    <tableColumn id="31" uniqueName="PublicationDate" name="PublicationDate">
      <xmlColumnPr mapId="1" xpath="/ns1:DATA/ns1:ROWS/ns1:ROW/@PublicationDate" xmlDataType="string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topLeftCell="A4" workbookViewId="0">
      <selection activeCell="Q6" sqref="Q6"/>
    </sheetView>
  </sheetViews>
  <sheetFormatPr defaultRowHeight="15" x14ac:dyDescent="0.25"/>
  <cols>
    <col min="2" max="2" width="10.140625" bestFit="1" customWidth="1"/>
    <col min="3" max="3" width="10.5703125" bestFit="1" customWidth="1"/>
  </cols>
  <sheetData>
    <row r="1" spans="1:7" ht="15.75" x14ac:dyDescent="0.25">
      <c r="A1" s="14" t="s">
        <v>91</v>
      </c>
      <c r="B1" s="14"/>
      <c r="C1" s="14"/>
      <c r="D1" s="14"/>
      <c r="E1" s="14"/>
      <c r="F1" s="14"/>
      <c r="G1" s="14"/>
    </row>
    <row r="2" spans="1:7" ht="31.5" x14ac:dyDescent="0.25">
      <c r="A2" s="5" t="s">
        <v>87</v>
      </c>
      <c r="B2" s="5" t="s">
        <v>88</v>
      </c>
      <c r="C2" s="5" t="s">
        <v>41</v>
      </c>
      <c r="D2" s="6" t="s">
        <v>83</v>
      </c>
      <c r="E2" s="6" t="s">
        <v>84</v>
      </c>
      <c r="F2" s="6" t="s">
        <v>85</v>
      </c>
      <c r="G2" s="6" t="s">
        <v>86</v>
      </c>
    </row>
    <row r="3" spans="1:7" ht="16.5" thickBot="1" x14ac:dyDescent="0.3">
      <c r="A3" s="7">
        <f>COUNTA(Details!$G$2:$G$7)</f>
        <v>6</v>
      </c>
      <c r="B3" s="7">
        <f>COUNTIF(Details!$G$2:$G$7,"Fatal")</f>
        <v>5</v>
      </c>
      <c r="C3" s="7">
        <f>COUNTIF(Details!$G$2:$G$23,"Non-Fatal")</f>
        <v>1</v>
      </c>
      <c r="D3" s="7">
        <f>Details!Y8</f>
        <v>9</v>
      </c>
      <c r="E3" s="7">
        <f>Details!Z8</f>
        <v>0</v>
      </c>
      <c r="F3" s="7">
        <f>Details!AA8</f>
        <v>1</v>
      </c>
      <c r="G3" s="7">
        <f>Details!AB8</f>
        <v>3</v>
      </c>
    </row>
    <row r="4" spans="1:7" ht="15.75" thickTop="1" x14ac:dyDescent="0.25"/>
    <row r="5" spans="1:7" x14ac:dyDescent="0.25">
      <c r="A5" s="13" t="s">
        <v>90</v>
      </c>
      <c r="B5" s="13"/>
      <c r="C5" s="8"/>
      <c r="D5" s="8"/>
      <c r="E5" s="8"/>
      <c r="F5" s="8"/>
      <c r="G5" s="8"/>
    </row>
    <row r="6" spans="1:7" ht="31.5" x14ac:dyDescent="0.25">
      <c r="A6" s="9" t="s">
        <v>81</v>
      </c>
      <c r="B6" s="6" t="s">
        <v>83</v>
      </c>
      <c r="D6" s="10"/>
      <c r="E6" s="10"/>
      <c r="F6" s="10"/>
      <c r="G6" s="10"/>
    </row>
    <row r="7" spans="1:7" ht="15.75" x14ac:dyDescent="0.25">
      <c r="A7" s="11">
        <v>1993</v>
      </c>
      <c r="B7" s="12">
        <v>1</v>
      </c>
    </row>
    <row r="8" spans="1:7" ht="15.75" x14ac:dyDescent="0.25">
      <c r="A8" s="11">
        <v>2000</v>
      </c>
      <c r="B8" s="12">
        <v>0</v>
      </c>
    </row>
    <row r="9" spans="1:7" ht="15.75" x14ac:dyDescent="0.25">
      <c r="A9" s="11">
        <v>2001</v>
      </c>
      <c r="B9" s="12">
        <v>0</v>
      </c>
    </row>
    <row r="10" spans="1:7" ht="15.75" x14ac:dyDescent="0.25">
      <c r="A10" s="11">
        <v>2002</v>
      </c>
      <c r="B10" s="12">
        <v>1</v>
      </c>
    </row>
    <row r="11" spans="1:7" ht="15.75" x14ac:dyDescent="0.25">
      <c r="A11" s="11">
        <v>2003</v>
      </c>
      <c r="B11" s="12">
        <v>3</v>
      </c>
    </row>
    <row r="12" spans="1:7" ht="15.75" x14ac:dyDescent="0.25">
      <c r="A12" s="11">
        <v>2004</v>
      </c>
      <c r="B12" s="12">
        <v>0</v>
      </c>
    </row>
    <row r="13" spans="1:7" ht="15.75" x14ac:dyDescent="0.25">
      <c r="A13" s="11">
        <v>2005</v>
      </c>
      <c r="B13" s="12">
        <v>3</v>
      </c>
    </row>
    <row r="14" spans="1:7" ht="15.75" x14ac:dyDescent="0.25">
      <c r="A14" s="11">
        <v>2006</v>
      </c>
      <c r="B14" s="12">
        <v>0</v>
      </c>
    </row>
    <row r="15" spans="1:7" ht="15.75" x14ac:dyDescent="0.25">
      <c r="A15" s="11">
        <v>2007</v>
      </c>
      <c r="B15" s="12">
        <v>0</v>
      </c>
    </row>
    <row r="16" spans="1:7" ht="15.75" x14ac:dyDescent="0.25">
      <c r="A16" s="11">
        <v>2008</v>
      </c>
      <c r="B16" s="12">
        <v>0</v>
      </c>
    </row>
    <row r="17" spans="1:2" ht="15.75" x14ac:dyDescent="0.25">
      <c r="A17" s="11">
        <v>2009</v>
      </c>
      <c r="B17" s="12">
        <v>0</v>
      </c>
    </row>
    <row r="18" spans="1:2" ht="15.75" x14ac:dyDescent="0.25">
      <c r="A18" s="11">
        <v>2010</v>
      </c>
      <c r="B18" s="12">
        <v>1</v>
      </c>
    </row>
    <row r="19" spans="1:2" ht="15.75" x14ac:dyDescent="0.25">
      <c r="A19" s="11">
        <v>2011</v>
      </c>
      <c r="B19" s="12">
        <v>0</v>
      </c>
    </row>
    <row r="20" spans="1:2" ht="15.75" x14ac:dyDescent="0.25">
      <c r="A20" s="11">
        <v>2012</v>
      </c>
      <c r="B20" s="12">
        <v>0</v>
      </c>
    </row>
    <row r="21" spans="1:2" ht="15.75" x14ac:dyDescent="0.25">
      <c r="A21" s="11">
        <v>2013</v>
      </c>
      <c r="B21" s="12">
        <v>0</v>
      </c>
    </row>
    <row r="22" spans="1:2" ht="16.5" thickBot="1" x14ac:dyDescent="0.3">
      <c r="A22" s="7" t="s">
        <v>89</v>
      </c>
      <c r="B22" s="7">
        <f>SUM(B7:B21)</f>
        <v>9</v>
      </c>
    </row>
    <row r="23" spans="1:2" ht="15.75" thickTop="1" x14ac:dyDescent="0.25"/>
  </sheetData>
  <mergeCells count="1">
    <mergeCell ref="A1:G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opLeftCell="O1" workbookViewId="0">
      <selection activeCell="Y8" sqref="Y8:AB8"/>
    </sheetView>
  </sheetViews>
  <sheetFormatPr defaultRowHeight="15" x14ac:dyDescent="0.25"/>
  <cols>
    <col min="1" max="1" width="19.28515625" bestFit="1" customWidth="1"/>
    <col min="2" max="2" width="18.42578125" bestFit="1" customWidth="1"/>
    <col min="3" max="3" width="12.42578125" bestFit="1" customWidth="1"/>
    <col min="4" max="4" width="16.7109375" bestFit="1" customWidth="1"/>
    <col min="5" max="5" width="14.140625" bestFit="1" customWidth="1"/>
    <col min="6" max="6" width="17.7109375" bestFit="1" customWidth="1"/>
    <col min="7" max="7" width="15.85546875" bestFit="1" customWidth="1"/>
    <col min="8" max="8" width="17.140625" bestFit="1" customWidth="1"/>
    <col min="9" max="9" width="17.85546875" bestFit="1" customWidth="1"/>
    <col min="10" max="10" width="21.5703125" bestFit="1" customWidth="1"/>
    <col min="11" max="11" width="18.7109375" bestFit="1" customWidth="1"/>
    <col min="12" max="12" width="9.140625" bestFit="1" customWidth="1"/>
    <col min="13" max="13" width="17.85546875" bestFit="1" customWidth="1"/>
    <col min="14" max="14" width="18.85546875" bestFit="1" customWidth="1"/>
    <col min="15" max="15" width="21.28515625" bestFit="1" customWidth="1"/>
    <col min="16" max="16" width="20.140625" bestFit="1" customWidth="1"/>
    <col min="17" max="17" width="16.85546875" bestFit="1" customWidth="1"/>
    <col min="18" max="18" width="20.140625" bestFit="1" customWidth="1"/>
    <col min="19" max="19" width="21.140625" bestFit="1" customWidth="1"/>
    <col min="20" max="20" width="14.85546875" hidden="1" customWidth="1"/>
    <col min="21" max="21" width="17.5703125" hidden="1" customWidth="1"/>
  </cols>
  <sheetData>
    <row r="1" spans="1:28" ht="3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W1" s="3" t="s">
        <v>81</v>
      </c>
      <c r="X1" s="3" t="s">
        <v>82</v>
      </c>
      <c r="Y1" s="4" t="s">
        <v>83</v>
      </c>
      <c r="Z1" s="4" t="s">
        <v>84</v>
      </c>
      <c r="AA1" s="4" t="s">
        <v>85</v>
      </c>
      <c r="AB1" s="4" t="s">
        <v>86</v>
      </c>
    </row>
    <row r="2" spans="1:28" x14ac:dyDescent="0.25">
      <c r="A2" s="1" t="s">
        <v>21</v>
      </c>
      <c r="B2" s="1" t="s">
        <v>22</v>
      </c>
      <c r="C2" s="1" t="s">
        <v>27</v>
      </c>
      <c r="D2" s="1" t="s">
        <v>32</v>
      </c>
      <c r="E2" s="1" t="s">
        <v>37</v>
      </c>
      <c r="F2" s="1" t="s">
        <v>39</v>
      </c>
      <c r="G2" s="1" t="s">
        <v>88</v>
      </c>
      <c r="H2" s="1" t="s">
        <v>42</v>
      </c>
      <c r="I2" s="1" t="s">
        <v>44</v>
      </c>
      <c r="J2" s="1" t="s">
        <v>45</v>
      </c>
      <c r="K2" s="1" t="s">
        <v>50</v>
      </c>
      <c r="L2" s="1" t="s">
        <v>53</v>
      </c>
      <c r="M2" s="1" t="s">
        <v>58</v>
      </c>
      <c r="N2" s="1" t="s">
        <v>60</v>
      </c>
      <c r="O2" s="1"/>
      <c r="P2" s="1"/>
      <c r="Q2" s="1"/>
      <c r="R2" s="1" t="s">
        <v>62</v>
      </c>
      <c r="S2" s="1" t="s">
        <v>64</v>
      </c>
      <c r="T2" s="1" t="s">
        <v>66</v>
      </c>
      <c r="U2" s="1" t="s">
        <v>67</v>
      </c>
      <c r="W2" s="3">
        <f>YEAR(C2)</f>
        <v>2010</v>
      </c>
      <c r="X2" s="3" t="str">
        <f>RIGHT(D2,2)</f>
        <v>CA</v>
      </c>
      <c r="Y2" s="3">
        <f>VALUE(N2)</f>
        <v>1</v>
      </c>
      <c r="Z2" s="3">
        <f>VALUE(O2)</f>
        <v>0</v>
      </c>
      <c r="AA2" s="3">
        <f t="shared" ref="AA2:AB2" si="0">VALUE(P2)</f>
        <v>0</v>
      </c>
      <c r="AB2" s="3">
        <f t="shared" si="0"/>
        <v>0</v>
      </c>
    </row>
    <row r="3" spans="1:28" x14ac:dyDescent="0.25">
      <c r="A3" s="1" t="s">
        <v>21</v>
      </c>
      <c r="B3" s="1" t="s">
        <v>23</v>
      </c>
      <c r="C3" s="1" t="s">
        <v>28</v>
      </c>
      <c r="D3" s="1" t="s">
        <v>33</v>
      </c>
      <c r="E3" s="1"/>
      <c r="F3" s="1"/>
      <c r="G3" s="1" t="s">
        <v>41</v>
      </c>
      <c r="H3" s="1" t="s">
        <v>42</v>
      </c>
      <c r="I3" s="1"/>
      <c r="J3" s="1" t="s">
        <v>46</v>
      </c>
      <c r="K3" s="1" t="s">
        <v>51</v>
      </c>
      <c r="L3" s="1" t="s">
        <v>54</v>
      </c>
      <c r="M3" s="1" t="s">
        <v>58</v>
      </c>
      <c r="N3" s="1"/>
      <c r="O3" s="1"/>
      <c r="P3" s="1" t="s">
        <v>60</v>
      </c>
      <c r="Q3" s="1" t="s">
        <v>61</v>
      </c>
      <c r="R3" s="1" t="s">
        <v>63</v>
      </c>
      <c r="S3" s="1" t="s">
        <v>64</v>
      </c>
      <c r="T3" s="1" t="s">
        <v>66</v>
      </c>
      <c r="U3" s="1" t="s">
        <v>68</v>
      </c>
      <c r="W3" s="3">
        <f t="shared" ref="W3:W7" si="1">YEAR(C3)</f>
        <v>2007</v>
      </c>
      <c r="X3" s="3" t="str">
        <f t="shared" ref="X3:X7" si="2">RIGHT(D3,2)</f>
        <v>AK</v>
      </c>
      <c r="Y3" s="3">
        <f t="shared" ref="Y3:Y6" si="3">VALUE(N3)</f>
        <v>0</v>
      </c>
      <c r="Z3" s="3">
        <f t="shared" ref="Z3:Z6" si="4">VALUE(O3)</f>
        <v>0</v>
      </c>
      <c r="AA3" s="3">
        <f t="shared" ref="AA3:AA6" si="5">VALUE(P3)</f>
        <v>1</v>
      </c>
      <c r="AB3" s="3">
        <f t="shared" ref="AB3:AB6" si="6">VALUE(Q3)</f>
        <v>3</v>
      </c>
    </row>
    <row r="4" spans="1:28" x14ac:dyDescent="0.25">
      <c r="A4" s="1" t="s">
        <v>21</v>
      </c>
      <c r="B4" s="1" t="s">
        <v>24</v>
      </c>
      <c r="C4" s="1" t="s">
        <v>29</v>
      </c>
      <c r="D4" s="1" t="s">
        <v>34</v>
      </c>
      <c r="E4" s="1"/>
      <c r="F4" s="1"/>
      <c r="G4" s="1" t="s">
        <v>88</v>
      </c>
      <c r="H4" s="1" t="s">
        <v>43</v>
      </c>
      <c r="I4" s="1"/>
      <c r="J4" s="1" t="s">
        <v>47</v>
      </c>
      <c r="K4" s="1" t="s">
        <v>52</v>
      </c>
      <c r="L4" s="1" t="s">
        <v>55</v>
      </c>
      <c r="M4" s="1" t="s">
        <v>58</v>
      </c>
      <c r="N4" s="1" t="s">
        <v>61</v>
      </c>
      <c r="O4" s="1"/>
      <c r="P4" s="1"/>
      <c r="Q4" s="1"/>
      <c r="R4" s="1" t="s">
        <v>62</v>
      </c>
      <c r="S4" s="1" t="s">
        <v>65</v>
      </c>
      <c r="T4" s="1" t="s">
        <v>66</v>
      </c>
      <c r="U4" s="1" t="s">
        <v>69</v>
      </c>
      <c r="W4" s="3">
        <f t="shared" si="1"/>
        <v>2005</v>
      </c>
      <c r="X4" s="3" t="str">
        <f t="shared" si="2"/>
        <v>OR</v>
      </c>
      <c r="Y4" s="3">
        <f t="shared" si="3"/>
        <v>3</v>
      </c>
      <c r="Z4" s="3">
        <f t="shared" si="4"/>
        <v>0</v>
      </c>
      <c r="AA4" s="3">
        <f t="shared" si="5"/>
        <v>0</v>
      </c>
      <c r="AB4" s="3">
        <f t="shared" si="6"/>
        <v>0</v>
      </c>
    </row>
    <row r="5" spans="1:28" x14ac:dyDescent="0.25">
      <c r="A5" s="1" t="s">
        <v>21</v>
      </c>
      <c r="B5" s="1" t="s">
        <v>25</v>
      </c>
      <c r="C5" s="1" t="s">
        <v>30</v>
      </c>
      <c r="D5" s="1" t="s">
        <v>35</v>
      </c>
      <c r="E5" s="1" t="s">
        <v>38</v>
      </c>
      <c r="F5" s="1" t="s">
        <v>40</v>
      </c>
      <c r="G5" s="1" t="s">
        <v>88</v>
      </c>
      <c r="H5" s="1" t="s">
        <v>43</v>
      </c>
      <c r="I5" s="1"/>
      <c r="J5" s="1" t="s">
        <v>48</v>
      </c>
      <c r="K5" s="1" t="s">
        <v>51</v>
      </c>
      <c r="L5" s="1" t="s">
        <v>56</v>
      </c>
      <c r="M5" s="1" t="s">
        <v>58</v>
      </c>
      <c r="N5" s="1" t="s">
        <v>61</v>
      </c>
      <c r="O5" s="1"/>
      <c r="P5" s="1"/>
      <c r="Q5" s="1"/>
      <c r="R5" s="1" t="s">
        <v>62</v>
      </c>
      <c r="S5" s="1" t="s">
        <v>65</v>
      </c>
      <c r="T5" s="1" t="s">
        <v>66</v>
      </c>
      <c r="U5" s="1" t="s">
        <v>70</v>
      </c>
      <c r="W5" s="3">
        <f t="shared" si="1"/>
        <v>2003</v>
      </c>
      <c r="X5" s="3" t="str">
        <f t="shared" si="2"/>
        <v>NC</v>
      </c>
      <c r="Y5" s="3">
        <f t="shared" si="3"/>
        <v>3</v>
      </c>
      <c r="Z5" s="3">
        <f t="shared" si="4"/>
        <v>0</v>
      </c>
      <c r="AA5" s="3">
        <f t="shared" si="5"/>
        <v>0</v>
      </c>
      <c r="AB5" s="3">
        <f t="shared" si="6"/>
        <v>0</v>
      </c>
    </row>
    <row r="6" spans="1:28" x14ac:dyDescent="0.25">
      <c r="A6" s="1" t="s">
        <v>21</v>
      </c>
      <c r="B6" s="1" t="s">
        <v>26</v>
      </c>
      <c r="C6" s="1" t="s">
        <v>31</v>
      </c>
      <c r="D6" s="1" t="s">
        <v>36</v>
      </c>
      <c r="E6" s="1"/>
      <c r="F6" s="1"/>
      <c r="G6" s="1" t="s">
        <v>88</v>
      </c>
      <c r="H6" s="1" t="s">
        <v>43</v>
      </c>
      <c r="I6" s="1"/>
      <c r="J6" s="1" t="s">
        <v>49</v>
      </c>
      <c r="K6" s="1" t="s">
        <v>51</v>
      </c>
      <c r="L6" s="1" t="s">
        <v>57</v>
      </c>
      <c r="M6" s="1" t="s">
        <v>59</v>
      </c>
      <c r="N6" s="1" t="s">
        <v>60</v>
      </c>
      <c r="O6" s="1"/>
      <c r="P6" s="1"/>
      <c r="Q6" s="1"/>
      <c r="R6" s="1" t="s">
        <v>62</v>
      </c>
      <c r="S6" s="1" t="s">
        <v>64</v>
      </c>
      <c r="T6" s="1" t="s">
        <v>66</v>
      </c>
      <c r="U6" s="1" t="s">
        <v>71</v>
      </c>
      <c r="W6" s="3">
        <f t="shared" si="1"/>
        <v>2002</v>
      </c>
      <c r="X6" s="3" t="str">
        <f t="shared" si="2"/>
        <v>WY</v>
      </c>
      <c r="Y6" s="3">
        <f t="shared" si="3"/>
        <v>1</v>
      </c>
      <c r="Z6" s="3">
        <f t="shared" si="4"/>
        <v>0</v>
      </c>
      <c r="AA6" s="3">
        <f t="shared" si="5"/>
        <v>0</v>
      </c>
      <c r="AB6" s="3">
        <f t="shared" si="6"/>
        <v>0</v>
      </c>
    </row>
    <row r="7" spans="1:28" x14ac:dyDescent="0.25">
      <c r="A7" s="1" t="s">
        <v>21</v>
      </c>
      <c r="B7" s="1" t="s">
        <v>72</v>
      </c>
      <c r="C7" s="1" t="s">
        <v>73</v>
      </c>
      <c r="D7" s="1" t="s">
        <v>74</v>
      </c>
      <c r="E7" s="1"/>
      <c r="F7" s="1"/>
      <c r="G7" s="2" t="s">
        <v>88</v>
      </c>
      <c r="H7" s="1" t="s">
        <v>43</v>
      </c>
      <c r="I7" s="1"/>
      <c r="J7" s="1" t="s">
        <v>75</v>
      </c>
      <c r="K7" s="1" t="s">
        <v>76</v>
      </c>
      <c r="L7" s="1" t="s">
        <v>77</v>
      </c>
      <c r="M7" s="1" t="s">
        <v>78</v>
      </c>
      <c r="N7">
        <v>1</v>
      </c>
      <c r="O7">
        <v>0</v>
      </c>
      <c r="P7">
        <v>0</v>
      </c>
      <c r="Q7">
        <v>0</v>
      </c>
      <c r="R7" s="1" t="s">
        <v>62</v>
      </c>
      <c r="S7" s="1" t="s">
        <v>79</v>
      </c>
      <c r="T7" s="1" t="s">
        <v>66</v>
      </c>
      <c r="U7" s="1" t="s">
        <v>80</v>
      </c>
      <c r="W7" s="3">
        <f t="shared" si="1"/>
        <v>1993</v>
      </c>
      <c r="X7" s="3" t="str">
        <f t="shared" si="2"/>
        <v>PA</v>
      </c>
      <c r="Y7" s="3">
        <v>1</v>
      </c>
      <c r="Z7" s="3">
        <f t="shared" ref="Z7:AB7" si="7">SUM(Z2:Z6)</f>
        <v>0</v>
      </c>
      <c r="AA7" s="3">
        <v>0</v>
      </c>
      <c r="AB7" s="3">
        <v>0</v>
      </c>
    </row>
    <row r="8" spans="1:28" x14ac:dyDescent="0.25">
      <c r="Y8" s="3">
        <f>SUM(Y2:Y7)</f>
        <v>9</v>
      </c>
      <c r="Z8" s="3">
        <f t="shared" ref="Z8:AB8" si="8">SUM(Z2:Z7)</f>
        <v>0</v>
      </c>
      <c r="AA8" s="3">
        <f t="shared" si="8"/>
        <v>1</v>
      </c>
      <c r="AB8" s="3">
        <f t="shared" si="8"/>
        <v>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Details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DoyleWJ</dc:creator>
  <cp:lastModifiedBy>DoyleWJ</cp:lastModifiedBy>
  <dcterms:created xsi:type="dcterms:W3CDTF">2013-08-04T12:24:46Z</dcterms:created>
  <dcterms:modified xsi:type="dcterms:W3CDTF">2013-08-04T13:05:49Z</dcterms:modified>
</cp:coreProperties>
</file>