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20835" windowHeight="9750"/>
  </bookViews>
  <sheets>
    <sheet name="V-speeds" sheetId="1" r:id="rId1"/>
    <sheet name="ASI Arcs" sheetId="2" r:id="rId2"/>
    <sheet name="Weight" sheetId="3" r:id="rId3"/>
  </sheets>
  <calcPr calcId="145621"/>
</workbook>
</file>

<file path=xl/calcChain.xml><?xml version="1.0" encoding="utf-8"?>
<calcChain xmlns="http://schemas.openxmlformats.org/spreadsheetml/2006/main">
  <c r="C12" i="3" l="1"/>
  <c r="C6" i="3"/>
  <c r="G6" i="3"/>
  <c r="E6" i="3"/>
  <c r="D6" i="3"/>
  <c r="B6" i="3"/>
  <c r="C9" i="3" s="1"/>
  <c r="F6" i="3"/>
  <c r="H13" i="3" l="1"/>
  <c r="H12" i="3"/>
  <c r="H10" i="3"/>
  <c r="H9" i="3"/>
  <c r="D12" i="3" l="1"/>
  <c r="E12" i="3"/>
  <c r="F12" i="3"/>
  <c r="G12" i="3"/>
  <c r="E13" i="3"/>
  <c r="F13" i="3"/>
  <c r="G13" i="3"/>
  <c r="B13" i="3"/>
  <c r="B12" i="3"/>
  <c r="D9" i="3"/>
  <c r="E9" i="3"/>
  <c r="F9" i="3"/>
  <c r="G9" i="3"/>
  <c r="E10" i="3"/>
  <c r="F10" i="3"/>
  <c r="G10" i="3"/>
  <c r="B10" i="3"/>
  <c r="B9" i="3"/>
  <c r="H6" i="3"/>
</calcChain>
</file>

<file path=xl/sharedStrings.xml><?xml version="1.0" encoding="utf-8"?>
<sst xmlns="http://schemas.openxmlformats.org/spreadsheetml/2006/main" count="200" uniqueCount="133">
  <si>
    <t>Vs</t>
  </si>
  <si>
    <t>Maximum Gross for Takeoff</t>
  </si>
  <si>
    <t>Maximum Gross for Landing</t>
  </si>
  <si>
    <t>Maximum Useful Load</t>
  </si>
  <si>
    <t>Arcs</t>
  </si>
  <si>
    <t>Red Line</t>
  </si>
  <si>
    <r>
      <t>V</t>
    </r>
    <r>
      <rPr>
        <b/>
        <vertAlign val="subscript"/>
        <sz val="12"/>
        <color theme="1"/>
        <rFont val="Times New Roman"/>
        <family val="1"/>
      </rPr>
      <t>Speed</t>
    </r>
    <r>
      <rPr>
        <b/>
        <sz val="12"/>
        <color theme="1"/>
        <rFont val="Times New Roman"/>
        <family val="1"/>
      </rPr>
      <t xml:space="preserve"> </t>
    </r>
  </si>
  <si>
    <r>
      <t>V</t>
    </r>
    <r>
      <rPr>
        <b/>
        <vertAlign val="subscript"/>
        <sz val="12"/>
        <color theme="1"/>
        <rFont val="Times New Roman"/>
        <family val="1"/>
      </rPr>
      <t>x</t>
    </r>
    <r>
      <rPr>
        <b/>
        <sz val="12"/>
        <color theme="1"/>
        <rFont val="Times New Roman"/>
        <family val="1"/>
      </rPr>
      <t xml:space="preserve"> </t>
    </r>
  </si>
  <si>
    <r>
      <t>V</t>
    </r>
    <r>
      <rPr>
        <b/>
        <vertAlign val="subscript"/>
        <sz val="12"/>
        <color theme="1"/>
        <rFont val="Times New Roman"/>
        <family val="1"/>
      </rPr>
      <t>y</t>
    </r>
  </si>
  <si>
    <r>
      <t>V</t>
    </r>
    <r>
      <rPr>
        <b/>
        <vertAlign val="subscript"/>
        <sz val="12"/>
        <color theme="1"/>
        <rFont val="Times New Roman"/>
        <family val="1"/>
      </rPr>
      <t>fe</t>
    </r>
    <r>
      <rPr>
        <b/>
        <sz val="12"/>
        <color theme="1"/>
        <rFont val="Times New Roman"/>
        <family val="1"/>
      </rPr>
      <t xml:space="preserve"> </t>
    </r>
  </si>
  <si>
    <r>
      <t>V</t>
    </r>
    <r>
      <rPr>
        <b/>
        <vertAlign val="subscript"/>
        <sz val="12"/>
        <color theme="1"/>
        <rFont val="Times New Roman"/>
        <family val="1"/>
      </rPr>
      <t>so</t>
    </r>
    <r>
      <rPr>
        <b/>
        <sz val="12"/>
        <color theme="1"/>
        <rFont val="Times New Roman"/>
        <family val="1"/>
      </rPr>
      <t xml:space="preserve"> </t>
    </r>
  </si>
  <si>
    <r>
      <t>V</t>
    </r>
    <r>
      <rPr>
        <b/>
        <vertAlign val="subscript"/>
        <sz val="12"/>
        <color theme="1"/>
        <rFont val="Times New Roman"/>
        <family val="1"/>
      </rPr>
      <t>ne</t>
    </r>
    <r>
      <rPr>
        <b/>
        <sz val="12"/>
        <color theme="1"/>
        <rFont val="Times New Roman"/>
        <family val="1"/>
      </rPr>
      <t xml:space="preserve"> </t>
    </r>
  </si>
  <si>
    <r>
      <t>V</t>
    </r>
    <r>
      <rPr>
        <b/>
        <vertAlign val="subscript"/>
        <sz val="12"/>
        <color theme="1"/>
        <rFont val="Times New Roman"/>
        <family val="1"/>
      </rPr>
      <t>glide</t>
    </r>
  </si>
  <si>
    <r>
      <t>V</t>
    </r>
    <r>
      <rPr>
        <b/>
        <vertAlign val="subscript"/>
        <sz val="12"/>
        <color theme="1"/>
        <rFont val="Times New Roman"/>
        <family val="1"/>
      </rPr>
      <t>xwind</t>
    </r>
    <r>
      <rPr>
        <b/>
        <sz val="12"/>
        <color theme="1"/>
        <rFont val="Times New Roman"/>
        <family val="1"/>
      </rPr>
      <t xml:space="preserve"> </t>
    </r>
  </si>
  <si>
    <t>75 KIAS</t>
  </si>
  <si>
    <t>81 KIAS</t>
  </si>
  <si>
    <t>65 KIAS</t>
  </si>
  <si>
    <t>20 Knots</t>
  </si>
  <si>
    <r>
      <t>V</t>
    </r>
    <r>
      <rPr>
        <b/>
        <vertAlign val="subscript"/>
        <sz val="12"/>
        <color theme="1"/>
        <rFont val="Times New Roman"/>
        <family val="1"/>
      </rPr>
      <t>goaround</t>
    </r>
  </si>
  <si>
    <r>
      <t>V</t>
    </r>
    <r>
      <rPr>
        <b/>
        <vertAlign val="subscript"/>
        <sz val="12"/>
        <color theme="1"/>
        <rFont val="Times New Roman"/>
        <family val="1"/>
      </rPr>
      <t>landing</t>
    </r>
  </si>
  <si>
    <t>Usable Fuel - Full</t>
  </si>
  <si>
    <t>Usable Fuel - Tabs</t>
  </si>
  <si>
    <t>163 KIAS</t>
  </si>
  <si>
    <r>
      <t>V</t>
    </r>
    <r>
      <rPr>
        <b/>
        <vertAlign val="subscript"/>
        <sz val="12"/>
        <color theme="1"/>
        <rFont val="Times New Roman"/>
        <family val="1"/>
      </rPr>
      <t>no</t>
    </r>
  </si>
  <si>
    <r>
      <t>V</t>
    </r>
    <r>
      <rPr>
        <b/>
        <vertAlign val="subscript"/>
        <sz val="12"/>
        <color theme="1"/>
        <rFont val="Times New Roman"/>
        <family val="1"/>
      </rPr>
      <t>rotate</t>
    </r>
  </si>
  <si>
    <t>59 KIAS</t>
  </si>
  <si>
    <t>70 KIAS</t>
  </si>
  <si>
    <t>75 - 80 KIAS</t>
  </si>
  <si>
    <t>62 KIAS</t>
  </si>
  <si>
    <t>Power Rating</t>
  </si>
  <si>
    <t>Payload with Full Fuel</t>
  </si>
  <si>
    <t>Payload with Fuel to the Tabs</t>
  </si>
  <si>
    <t>Standard Empty Weight</t>
  </si>
  <si>
    <t>GPH @ 75% Power</t>
  </si>
  <si>
    <t>Weight, Fuel, GPH, Endurance, and Power Rating</t>
  </si>
  <si>
    <t>Endurance - Full Fuel (Hours)</t>
  </si>
  <si>
    <t>Endurance - Fuel to Tabs (Hours)</t>
  </si>
  <si>
    <t>Cessna 182R</t>
  </si>
  <si>
    <t>Cessna U206G</t>
  </si>
  <si>
    <t>66 KIAS</t>
  </si>
  <si>
    <t>74 KIAS</t>
  </si>
  <si>
    <t>76 KIAS</t>
  </si>
  <si>
    <t>80 KIAS</t>
  </si>
  <si>
    <t>86 KIAS</t>
  </si>
  <si>
    <t>84 KIAS</t>
  </si>
  <si>
    <t>48 KIAS</t>
  </si>
  <si>
    <t>50 KIAS</t>
  </si>
  <si>
    <t>51 KIAS</t>
  </si>
  <si>
    <t>54 KIAS</t>
  </si>
  <si>
    <t>55 KIAS</t>
  </si>
  <si>
    <t>40 KIAS</t>
  </si>
  <si>
    <t>41 KIAS</t>
  </si>
  <si>
    <t>44 KIAS</t>
  </si>
  <si>
    <t>46 KIAS</t>
  </si>
  <si>
    <r>
      <t>V</t>
    </r>
    <r>
      <rPr>
        <b/>
        <vertAlign val="subscript"/>
        <sz val="12"/>
        <color theme="1"/>
        <rFont val="Times New Roman"/>
        <family val="1"/>
      </rPr>
      <t>a</t>
    </r>
  </si>
  <si>
    <t>15 Knots</t>
  </si>
  <si>
    <t>40 - 95</t>
  </si>
  <si>
    <t>50 - 143</t>
  </si>
  <si>
    <t>143 - 179</t>
  </si>
  <si>
    <t>143 KIAS</t>
  </si>
  <si>
    <t>179 KIAS</t>
  </si>
  <si>
    <t>0° - 10° @ 140 KIAS</t>
  </si>
  <si>
    <t>10° - 20° @ 120 KIAS</t>
  </si>
  <si>
    <t>20° - Full @ 95 KIAS</t>
  </si>
  <si>
    <t>111 KIAS @ 3100 lb</t>
  </si>
  <si>
    <t>102 KIAS @ 2600 lb</t>
  </si>
  <si>
    <t>88 KIAS @ 2000 lb</t>
  </si>
  <si>
    <t>70 - 80 KIAS - flaps up</t>
  </si>
  <si>
    <t>60 - 70 KIAS - flaps down</t>
  </si>
  <si>
    <t>Flaps 20°</t>
  </si>
  <si>
    <t>230 HP</t>
  </si>
  <si>
    <t>300 HP</t>
  </si>
  <si>
    <t>46 - 100</t>
  </si>
  <si>
    <t>55 - 149</t>
  </si>
  <si>
    <t>149 - 183</t>
  </si>
  <si>
    <t>183 KIAS</t>
  </si>
  <si>
    <t>149 KIAS</t>
  </si>
  <si>
    <t>120 KIAS @ 3600 lb</t>
  </si>
  <si>
    <t>106 KIAS @ 2900 lb</t>
  </si>
  <si>
    <t>93 KIAS @ 2200 lb</t>
  </si>
  <si>
    <t>10° - Full @ 100 KIAS</t>
  </si>
  <si>
    <t>75 - 85 KIAS - flaps up</t>
  </si>
  <si>
    <t>65 - 75 KIAS - flaps down</t>
  </si>
  <si>
    <t>180 HP</t>
  </si>
  <si>
    <t>Red Arc</t>
  </si>
  <si>
    <t>White Arc</t>
  </si>
  <si>
    <t>Green Arc</t>
  </si>
  <si>
    <t>Yellow Arc</t>
  </si>
  <si>
    <t>20 - 40</t>
  </si>
  <si>
    <t>N/A</t>
  </si>
  <si>
    <t>40 - 85</t>
  </si>
  <si>
    <t>48 - 129</t>
  </si>
  <si>
    <t>129 - 163</t>
  </si>
  <si>
    <t>126 KIAS</t>
  </si>
  <si>
    <t>105 KIAS @ 2550 lb</t>
  </si>
  <si>
    <t>98 KIAS @ 2200 lb</t>
  </si>
  <si>
    <t>90 KIAS @ 1900 lb</t>
  </si>
  <si>
    <t>0° - 10° @ 110 KIAS</t>
  </si>
  <si>
    <t>10° - Full @ 85 KIAS</t>
  </si>
  <si>
    <t>68 KIAS</t>
  </si>
  <si>
    <t>65 - 75 KIAS - flaps up</t>
  </si>
  <si>
    <t>60 KIAS</t>
  </si>
  <si>
    <t>21 - 41</t>
  </si>
  <si>
    <t>140 KIAS</t>
  </si>
  <si>
    <t>175 KIAS</t>
  </si>
  <si>
    <t>110 KIAS @ 3100 lb</t>
  </si>
  <si>
    <t>101 KIAS @ 2600 lb</t>
  </si>
  <si>
    <t>91 KIAS @ 2200 lb</t>
  </si>
  <si>
    <t>20° - Full @ 100 KIAS</t>
  </si>
  <si>
    <t>50 - 60 KIAS</t>
  </si>
  <si>
    <t>41 - 100</t>
  </si>
  <si>
    <t>51 - 140</t>
  </si>
  <si>
    <t>140 - 175</t>
  </si>
  <si>
    <t>50 - 127</t>
  </si>
  <si>
    <t>127 - 158</t>
  </si>
  <si>
    <t>127 KIAS</t>
  </si>
  <si>
    <t>158 KIAS</t>
  </si>
  <si>
    <t>95 KIAS @ 2150 lb</t>
  </si>
  <si>
    <t>85 KIAS @ 1750 lb</t>
  </si>
  <si>
    <t>Cessna 172P 180 HP 50 gallon tanks</t>
  </si>
  <si>
    <t>Cessna 172P 180 HP 40 gallon tanks</t>
  </si>
  <si>
    <t>182 KIAS</t>
  </si>
  <si>
    <t>20 - 44</t>
  </si>
  <si>
    <t>44 - 100</t>
  </si>
  <si>
    <t>54 - 149</t>
  </si>
  <si>
    <t>149 - 182</t>
  </si>
  <si>
    <t>125 KIAS @ 3600 lb</t>
  </si>
  <si>
    <t>112 KIAS @ 2900 lb</t>
  </si>
  <si>
    <t>56 KIAS</t>
  </si>
  <si>
    <t>Cessna 172S NAV III</t>
  </si>
  <si>
    <t>Cessna 172P 180 HP</t>
  </si>
  <si>
    <t>Cessna 182T NAV III</t>
  </si>
  <si>
    <t>Cessna U206H NAV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</si>
</sst>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3.5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bscript"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Font="1"/>
    <xf numFmtId="0" fontId="3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2" fillId="0" borderId="8" xfId="0" applyFont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0" fillId="0" borderId="0" xfId="0" applyFont="1" applyFill="1"/>
    <xf numFmtId="0" fontId="3" fillId="0" borderId="5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164" fontId="5" fillId="0" borderId="16" xfId="0" applyNumberFormat="1" applyFont="1" applyFill="1" applyBorder="1" applyAlignment="1">
      <alignment horizontal="center"/>
    </xf>
    <xf numFmtId="164" fontId="5" fillId="0" borderId="13" xfId="0" applyNumberFormat="1" applyFont="1" applyFill="1" applyBorder="1" applyAlignment="1">
      <alignment horizontal="center"/>
    </xf>
    <xf numFmtId="164" fontId="5" fillId="0" borderId="15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0" fillId="0" borderId="7" xfId="0" applyBorder="1"/>
    <xf numFmtId="0" fontId="2" fillId="0" borderId="7" xfId="0" applyFont="1" applyBorder="1" applyAlignment="1">
      <alignment vertical="center" wrapText="1"/>
    </xf>
    <xf numFmtId="0" fontId="0" fillId="0" borderId="0" xfId="0" applyFont="1" applyBorder="1"/>
    <xf numFmtId="0" fontId="2" fillId="0" borderId="7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vertical="center" wrapText="1"/>
    </xf>
    <xf numFmtId="0" fontId="3" fillId="2" borderId="5" xfId="0" applyFont="1" applyFill="1" applyBorder="1"/>
    <xf numFmtId="0" fontId="3" fillId="2" borderId="13" xfId="0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0" fontId="3" fillId="2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9.5703125" style="1" bestFit="1" customWidth="1"/>
    <col min="2" max="2" width="22.5703125" style="1" customWidth="1"/>
    <col min="3" max="3" width="23.42578125" style="1" customWidth="1"/>
    <col min="4" max="4" width="22.85546875" style="1" customWidth="1"/>
    <col min="5" max="5" width="24.42578125" style="28" customWidth="1"/>
    <col min="6" max="6" width="22.7109375" style="1" bestFit="1" customWidth="1"/>
    <col min="7" max="7" width="25.28515625" style="1" bestFit="1" customWidth="1"/>
    <col min="8" max="16384" width="9.140625" style="1"/>
  </cols>
  <sheetData>
    <row r="1" spans="1:12" ht="17.25" x14ac:dyDescent="0.25">
      <c r="A1" s="44"/>
      <c r="B1" s="43"/>
      <c r="C1" s="12"/>
      <c r="D1" s="43"/>
      <c r="E1" s="45"/>
      <c r="F1" s="43"/>
      <c r="G1" s="43"/>
    </row>
    <row r="2" spans="1:12" ht="28.5" x14ac:dyDescent="0.25">
      <c r="A2" s="46" t="s">
        <v>6</v>
      </c>
      <c r="B2" s="15" t="s">
        <v>129</v>
      </c>
      <c r="C2" s="15" t="s">
        <v>130</v>
      </c>
      <c r="D2" s="15" t="s">
        <v>131</v>
      </c>
      <c r="E2" s="15" t="s">
        <v>37</v>
      </c>
      <c r="F2" s="15" t="s">
        <v>132</v>
      </c>
      <c r="G2" s="15" t="s">
        <v>38</v>
      </c>
      <c r="I2" s="37"/>
      <c r="J2" s="37"/>
      <c r="K2" s="37"/>
      <c r="L2" s="37"/>
    </row>
    <row r="3" spans="1:12" ht="17.25" x14ac:dyDescent="0.25">
      <c r="A3" s="4" t="s">
        <v>7</v>
      </c>
      <c r="B3" s="22" t="s">
        <v>28</v>
      </c>
      <c r="C3" s="22" t="s">
        <v>101</v>
      </c>
      <c r="D3" s="22" t="s">
        <v>16</v>
      </c>
      <c r="E3" s="22" t="s">
        <v>25</v>
      </c>
      <c r="F3" s="22" t="s">
        <v>26</v>
      </c>
      <c r="G3" s="22" t="s">
        <v>39</v>
      </c>
      <c r="I3" s="37"/>
      <c r="J3" s="37"/>
      <c r="K3" s="37"/>
      <c r="L3" s="37"/>
    </row>
    <row r="4" spans="1:12" ht="17.25" x14ac:dyDescent="0.25">
      <c r="A4" s="4" t="s">
        <v>8</v>
      </c>
      <c r="B4" s="21" t="s">
        <v>40</v>
      </c>
      <c r="C4" s="21" t="s">
        <v>41</v>
      </c>
      <c r="D4" s="21" t="s">
        <v>42</v>
      </c>
      <c r="E4" s="21" t="s">
        <v>15</v>
      </c>
      <c r="F4" s="21" t="s">
        <v>43</v>
      </c>
      <c r="G4" s="21" t="s">
        <v>44</v>
      </c>
      <c r="I4" s="37"/>
      <c r="J4" s="37"/>
      <c r="K4" s="37"/>
      <c r="L4" s="37"/>
    </row>
    <row r="5" spans="1:12" ht="20.25" customHeight="1" x14ac:dyDescent="0.25">
      <c r="A5" s="16" t="s">
        <v>9</v>
      </c>
      <c r="B5" s="19" t="s">
        <v>97</v>
      </c>
      <c r="C5" s="19" t="s">
        <v>97</v>
      </c>
      <c r="D5" s="19" t="s">
        <v>61</v>
      </c>
      <c r="E5" s="19" t="s">
        <v>61</v>
      </c>
      <c r="F5" s="19" t="s">
        <v>61</v>
      </c>
      <c r="G5" s="19" t="s">
        <v>61</v>
      </c>
      <c r="I5" s="37"/>
      <c r="J5" s="37"/>
      <c r="K5" s="37"/>
      <c r="L5" s="37"/>
    </row>
    <row r="6" spans="1:12" ht="15" customHeight="1" x14ac:dyDescent="0.25">
      <c r="A6" s="18"/>
      <c r="B6" s="30" t="s">
        <v>98</v>
      </c>
      <c r="C6" s="30" t="s">
        <v>98</v>
      </c>
      <c r="D6" s="19" t="s">
        <v>62</v>
      </c>
      <c r="E6" s="19" t="s">
        <v>62</v>
      </c>
      <c r="F6" s="19" t="s">
        <v>62</v>
      </c>
      <c r="G6" s="30" t="s">
        <v>80</v>
      </c>
      <c r="I6" s="37"/>
      <c r="J6" s="37"/>
      <c r="K6" s="37"/>
      <c r="L6" s="37"/>
    </row>
    <row r="7" spans="1:12" ht="15" customHeight="1" x14ac:dyDescent="0.25">
      <c r="A7" s="17"/>
      <c r="B7" s="27"/>
      <c r="C7" s="27"/>
      <c r="D7" s="20" t="s">
        <v>108</v>
      </c>
      <c r="E7" s="20" t="s">
        <v>63</v>
      </c>
      <c r="F7" s="20" t="s">
        <v>108</v>
      </c>
      <c r="G7" s="27"/>
      <c r="I7" s="37"/>
      <c r="J7" s="37"/>
      <c r="K7" s="37"/>
      <c r="L7" s="37"/>
    </row>
    <row r="8" spans="1:12" ht="15.75" x14ac:dyDescent="0.25">
      <c r="A8" s="4" t="s">
        <v>0</v>
      </c>
      <c r="B8" s="22" t="s">
        <v>45</v>
      </c>
      <c r="C8" s="22" t="s">
        <v>46</v>
      </c>
      <c r="D8" s="22" t="s">
        <v>47</v>
      </c>
      <c r="E8" s="22" t="s">
        <v>46</v>
      </c>
      <c r="F8" s="22" t="s">
        <v>48</v>
      </c>
      <c r="G8" s="22" t="s">
        <v>49</v>
      </c>
      <c r="I8" s="37"/>
      <c r="J8" s="37"/>
      <c r="K8" s="37"/>
      <c r="L8" s="37"/>
    </row>
    <row r="9" spans="1:12" ht="17.25" x14ac:dyDescent="0.25">
      <c r="A9" s="4" t="s">
        <v>10</v>
      </c>
      <c r="B9" s="23" t="s">
        <v>50</v>
      </c>
      <c r="C9" s="23" t="s">
        <v>50</v>
      </c>
      <c r="D9" s="23" t="s">
        <v>51</v>
      </c>
      <c r="E9" s="23" t="s">
        <v>50</v>
      </c>
      <c r="F9" s="23" t="s">
        <v>52</v>
      </c>
      <c r="G9" s="23" t="s">
        <v>53</v>
      </c>
      <c r="I9" s="37"/>
      <c r="J9" s="37"/>
      <c r="K9" s="37"/>
      <c r="L9" s="37"/>
    </row>
    <row r="10" spans="1:12" ht="17.25" customHeight="1" x14ac:dyDescent="0.25">
      <c r="A10" s="47" t="s">
        <v>54</v>
      </c>
      <c r="B10" s="21" t="s">
        <v>94</v>
      </c>
      <c r="C10" s="21" t="s">
        <v>94</v>
      </c>
      <c r="D10" s="21" t="s">
        <v>105</v>
      </c>
      <c r="E10" s="21" t="s">
        <v>64</v>
      </c>
      <c r="F10" s="21" t="s">
        <v>126</v>
      </c>
      <c r="G10" s="21" t="s">
        <v>77</v>
      </c>
      <c r="I10" s="37"/>
      <c r="J10" s="39"/>
      <c r="K10" s="37"/>
      <c r="L10" s="37"/>
    </row>
    <row r="11" spans="1:12" ht="15.75" x14ac:dyDescent="0.25">
      <c r="A11" s="13"/>
      <c r="B11" s="24" t="s">
        <v>95</v>
      </c>
      <c r="C11" s="24" t="s">
        <v>117</v>
      </c>
      <c r="D11" s="24" t="s">
        <v>106</v>
      </c>
      <c r="E11" s="24" t="s">
        <v>65</v>
      </c>
      <c r="F11" s="24" t="s">
        <v>127</v>
      </c>
      <c r="G11" s="24" t="s">
        <v>78</v>
      </c>
      <c r="I11" s="37"/>
      <c r="J11" s="37"/>
      <c r="K11" s="37"/>
      <c r="L11" s="37"/>
    </row>
    <row r="12" spans="1:12" ht="15.75" x14ac:dyDescent="0.25">
      <c r="A12" s="14"/>
      <c r="B12" s="22" t="s">
        <v>96</v>
      </c>
      <c r="C12" s="22" t="s">
        <v>118</v>
      </c>
      <c r="D12" s="22" t="s">
        <v>107</v>
      </c>
      <c r="E12" s="24" t="s">
        <v>66</v>
      </c>
      <c r="F12" s="24" t="s">
        <v>95</v>
      </c>
      <c r="G12" s="24" t="s">
        <v>79</v>
      </c>
      <c r="I12" s="38"/>
      <c r="J12" s="40"/>
      <c r="K12" s="39"/>
      <c r="L12" s="39"/>
    </row>
    <row r="13" spans="1:12" ht="17.25" x14ac:dyDescent="0.25">
      <c r="A13" s="4" t="s">
        <v>23</v>
      </c>
      <c r="B13" s="23" t="s">
        <v>93</v>
      </c>
      <c r="C13" s="23" t="s">
        <v>115</v>
      </c>
      <c r="D13" s="23" t="s">
        <v>103</v>
      </c>
      <c r="E13" s="23" t="s">
        <v>59</v>
      </c>
      <c r="F13" s="23" t="s">
        <v>76</v>
      </c>
      <c r="G13" s="23" t="s">
        <v>76</v>
      </c>
      <c r="I13" s="38"/>
      <c r="J13" s="37"/>
      <c r="K13" s="37"/>
      <c r="L13" s="37"/>
    </row>
    <row r="14" spans="1:12" ht="17.25" x14ac:dyDescent="0.25">
      <c r="A14" s="4" t="s">
        <v>11</v>
      </c>
      <c r="B14" s="23" t="s">
        <v>22</v>
      </c>
      <c r="C14" s="23" t="s">
        <v>116</v>
      </c>
      <c r="D14" s="23" t="s">
        <v>104</v>
      </c>
      <c r="E14" s="23" t="s">
        <v>60</v>
      </c>
      <c r="F14" s="23" t="s">
        <v>121</v>
      </c>
      <c r="G14" s="23" t="s">
        <v>75</v>
      </c>
      <c r="I14" s="38"/>
      <c r="J14" s="37"/>
      <c r="K14" s="40"/>
      <c r="L14" s="40"/>
    </row>
    <row r="15" spans="1:12" ht="17.25" x14ac:dyDescent="0.25">
      <c r="A15" s="4" t="s">
        <v>24</v>
      </c>
      <c r="B15" s="23" t="s">
        <v>49</v>
      </c>
      <c r="C15" s="23" t="s">
        <v>49</v>
      </c>
      <c r="D15" s="23" t="s">
        <v>109</v>
      </c>
      <c r="E15" s="23" t="s">
        <v>46</v>
      </c>
      <c r="F15" s="23" t="s">
        <v>128</v>
      </c>
      <c r="G15" s="23" t="s">
        <v>46</v>
      </c>
      <c r="I15" s="38"/>
      <c r="J15" s="37"/>
      <c r="K15" s="41"/>
      <c r="L15" s="40"/>
    </row>
    <row r="16" spans="1:12" ht="15" customHeight="1" x14ac:dyDescent="0.25">
      <c r="A16" s="47" t="s">
        <v>12</v>
      </c>
      <c r="B16" s="21" t="s">
        <v>99</v>
      </c>
      <c r="C16" s="21" t="s">
        <v>16</v>
      </c>
      <c r="D16" s="21" t="s">
        <v>41</v>
      </c>
      <c r="E16" s="21" t="s">
        <v>14</v>
      </c>
      <c r="F16" s="21" t="s">
        <v>14</v>
      </c>
      <c r="G16" s="21" t="s">
        <v>14</v>
      </c>
      <c r="I16" s="38"/>
      <c r="J16" s="37"/>
      <c r="K16" s="40"/>
      <c r="L16" s="40"/>
    </row>
    <row r="17" spans="1:12" ht="17.25" x14ac:dyDescent="0.25">
      <c r="A17" s="47" t="s">
        <v>13</v>
      </c>
      <c r="B17" s="21" t="s">
        <v>55</v>
      </c>
      <c r="C17" s="21" t="s">
        <v>55</v>
      </c>
      <c r="D17" s="21" t="s">
        <v>55</v>
      </c>
      <c r="E17" s="21" t="s">
        <v>55</v>
      </c>
      <c r="F17" s="21" t="s">
        <v>17</v>
      </c>
      <c r="G17" s="21" t="s">
        <v>17</v>
      </c>
      <c r="I17" s="38"/>
      <c r="J17" s="37"/>
      <c r="K17" s="40"/>
      <c r="L17" s="40"/>
    </row>
    <row r="18" spans="1:12" ht="15.75" customHeight="1" x14ac:dyDescent="0.25">
      <c r="A18" s="48" t="s">
        <v>18</v>
      </c>
      <c r="B18" s="19" t="s">
        <v>101</v>
      </c>
      <c r="C18" s="19" t="s">
        <v>101</v>
      </c>
      <c r="D18" s="19" t="s">
        <v>49</v>
      </c>
      <c r="E18" s="19" t="s">
        <v>49</v>
      </c>
      <c r="F18" s="19" t="s">
        <v>27</v>
      </c>
      <c r="G18" s="19" t="s">
        <v>42</v>
      </c>
      <c r="I18" s="40"/>
      <c r="J18" s="40"/>
      <c r="K18" s="40"/>
      <c r="L18" s="40"/>
    </row>
    <row r="19" spans="1:12" x14ac:dyDescent="0.25">
      <c r="A19" s="49"/>
      <c r="B19" s="25" t="s">
        <v>69</v>
      </c>
      <c r="C19" s="25" t="s">
        <v>69</v>
      </c>
      <c r="D19" s="25" t="s">
        <v>69</v>
      </c>
      <c r="E19" s="25" t="s">
        <v>69</v>
      </c>
      <c r="F19" s="25" t="s">
        <v>69</v>
      </c>
      <c r="G19" s="25" t="s">
        <v>69</v>
      </c>
      <c r="I19" s="38"/>
      <c r="J19" s="37"/>
      <c r="K19" s="40"/>
      <c r="L19" s="40"/>
    </row>
    <row r="20" spans="1:12" ht="28.5" x14ac:dyDescent="0.25">
      <c r="A20" s="50" t="s">
        <v>19</v>
      </c>
      <c r="B20" s="19" t="s">
        <v>100</v>
      </c>
      <c r="C20" s="19" t="s">
        <v>100</v>
      </c>
      <c r="D20" s="19" t="s">
        <v>67</v>
      </c>
      <c r="E20" s="19" t="s">
        <v>67</v>
      </c>
      <c r="F20" s="19" t="s">
        <v>81</v>
      </c>
      <c r="G20" s="19" t="s">
        <v>81</v>
      </c>
      <c r="K20" s="40"/>
      <c r="L20" s="40"/>
    </row>
    <row r="21" spans="1:12" ht="28.5" customHeight="1" x14ac:dyDescent="0.25">
      <c r="A21" s="51"/>
      <c r="B21" s="26" t="s">
        <v>68</v>
      </c>
      <c r="C21" s="26" t="s">
        <v>68</v>
      </c>
      <c r="D21" s="26" t="s">
        <v>68</v>
      </c>
      <c r="E21" s="26" t="s">
        <v>68</v>
      </c>
      <c r="F21" s="26" t="s">
        <v>82</v>
      </c>
      <c r="G21" s="26" t="s">
        <v>82</v>
      </c>
      <c r="K21" s="40"/>
      <c r="L21" s="40"/>
    </row>
    <row r="22" spans="1:12" x14ac:dyDescent="0.25">
      <c r="A22" s="52"/>
      <c r="B22" s="27"/>
      <c r="C22" s="27"/>
      <c r="D22" s="27"/>
      <c r="E22" s="27"/>
      <c r="F22" s="27"/>
      <c r="G22" s="27"/>
    </row>
    <row r="24" spans="1:12" x14ac:dyDescent="0.25">
      <c r="F24" s="37"/>
      <c r="G24" s="37"/>
      <c r="H24" s="37"/>
    </row>
  </sheetData>
  <mergeCells count="12">
    <mergeCell ref="E21:E22"/>
    <mergeCell ref="G6:G7"/>
    <mergeCell ref="G21:G22"/>
    <mergeCell ref="B6:B7"/>
    <mergeCell ref="B21:B22"/>
    <mergeCell ref="D21:D22"/>
    <mergeCell ref="C21:C22"/>
    <mergeCell ref="C6:C7"/>
    <mergeCell ref="F21:F22"/>
    <mergeCell ref="A20:A22"/>
    <mergeCell ref="A18:A19"/>
    <mergeCell ref="A5:A7"/>
  </mergeCells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C23" sqref="C23"/>
    </sheetView>
  </sheetViews>
  <sheetFormatPr defaultRowHeight="15" x14ac:dyDescent="0.25"/>
  <cols>
    <col min="1" max="1" width="11.28515625" bestFit="1" customWidth="1"/>
    <col min="2" max="3" width="13.28515625" bestFit="1" customWidth="1"/>
    <col min="4" max="4" width="13.42578125" bestFit="1" customWidth="1"/>
    <col min="5" max="5" width="13.5703125" bestFit="1" customWidth="1"/>
    <col min="6" max="6" width="15.28515625" bestFit="1" customWidth="1"/>
    <col min="7" max="7" width="9.7109375" bestFit="1" customWidth="1"/>
  </cols>
  <sheetData>
    <row r="1" spans="1:7" ht="17.25" x14ac:dyDescent="0.25">
      <c r="A1" s="42"/>
      <c r="B1" s="43"/>
      <c r="C1" s="43"/>
      <c r="D1" s="43"/>
      <c r="E1" s="43"/>
      <c r="F1" s="43"/>
      <c r="G1" s="42"/>
    </row>
    <row r="2" spans="1:7" ht="28.5" x14ac:dyDescent="0.25">
      <c r="A2" s="53" t="s">
        <v>4</v>
      </c>
      <c r="B2" s="15" t="s">
        <v>129</v>
      </c>
      <c r="C2" s="15" t="s">
        <v>130</v>
      </c>
      <c r="D2" s="15" t="s">
        <v>131</v>
      </c>
      <c r="E2" s="15" t="s">
        <v>37</v>
      </c>
      <c r="F2" s="15" t="s">
        <v>132</v>
      </c>
      <c r="G2" s="15" t="s">
        <v>38</v>
      </c>
    </row>
    <row r="3" spans="1:7" x14ac:dyDescent="0.25">
      <c r="A3" s="54" t="s">
        <v>84</v>
      </c>
      <c r="B3" s="29" t="s">
        <v>88</v>
      </c>
      <c r="C3" s="29" t="s">
        <v>89</v>
      </c>
      <c r="D3" s="29" t="s">
        <v>102</v>
      </c>
      <c r="E3" s="2" t="s">
        <v>89</v>
      </c>
      <c r="F3" s="29" t="s">
        <v>122</v>
      </c>
      <c r="G3" s="29" t="s">
        <v>89</v>
      </c>
    </row>
    <row r="4" spans="1:7" x14ac:dyDescent="0.25">
      <c r="A4" s="54" t="s">
        <v>85</v>
      </c>
      <c r="B4" s="29" t="s">
        <v>90</v>
      </c>
      <c r="C4" s="29" t="s">
        <v>90</v>
      </c>
      <c r="D4" s="29" t="s">
        <v>110</v>
      </c>
      <c r="E4" s="2" t="s">
        <v>56</v>
      </c>
      <c r="F4" s="29" t="s">
        <v>123</v>
      </c>
      <c r="G4" s="29" t="s">
        <v>72</v>
      </c>
    </row>
    <row r="5" spans="1:7" x14ac:dyDescent="0.25">
      <c r="A5" s="54" t="s">
        <v>86</v>
      </c>
      <c r="B5" s="29" t="s">
        <v>91</v>
      </c>
      <c r="C5" s="29" t="s">
        <v>113</v>
      </c>
      <c r="D5" s="29" t="s">
        <v>111</v>
      </c>
      <c r="E5" s="2" t="s">
        <v>57</v>
      </c>
      <c r="F5" s="2" t="s">
        <v>124</v>
      </c>
      <c r="G5" s="29" t="s">
        <v>73</v>
      </c>
    </row>
    <row r="6" spans="1:7" x14ac:dyDescent="0.25">
      <c r="A6" s="54" t="s">
        <v>87</v>
      </c>
      <c r="B6" s="29" t="s">
        <v>92</v>
      </c>
      <c r="C6" s="29" t="s">
        <v>114</v>
      </c>
      <c r="D6" s="29" t="s">
        <v>112</v>
      </c>
      <c r="E6" s="2" t="s">
        <v>58</v>
      </c>
      <c r="F6" s="29" t="s">
        <v>125</v>
      </c>
      <c r="G6" s="29" t="s">
        <v>74</v>
      </c>
    </row>
    <row r="7" spans="1:7" x14ac:dyDescent="0.25">
      <c r="A7" s="54" t="s">
        <v>5</v>
      </c>
      <c r="B7" s="29">
        <v>163</v>
      </c>
      <c r="C7" s="29">
        <v>158</v>
      </c>
      <c r="D7" s="29">
        <v>175</v>
      </c>
      <c r="E7" s="2">
        <v>179</v>
      </c>
      <c r="F7" s="29">
        <v>182</v>
      </c>
      <c r="G7" s="29">
        <v>183</v>
      </c>
    </row>
  </sheetData>
  <pageMargins left="0.7" right="0.7" top="0.75" bottom="0.75" header="0.3" footer="0.3"/>
  <pageSetup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workbookViewId="0">
      <selection activeCell="H19" sqref="H19"/>
    </sheetView>
  </sheetViews>
  <sheetFormatPr defaultRowHeight="15" x14ac:dyDescent="0.25"/>
  <cols>
    <col min="1" max="1" width="33.140625" bestFit="1" customWidth="1"/>
    <col min="2" max="2" width="13.28515625" customWidth="1"/>
    <col min="3" max="4" width="19" customWidth="1"/>
    <col min="5" max="5" width="13.42578125" bestFit="1" customWidth="1"/>
    <col min="6" max="6" width="13.5703125" bestFit="1" customWidth="1"/>
    <col min="7" max="7" width="15.28515625" bestFit="1" customWidth="1"/>
    <col min="8" max="8" width="15.140625" bestFit="1" customWidth="1"/>
  </cols>
  <sheetData>
    <row r="2" spans="1:8" ht="29.25" x14ac:dyDescent="0.25">
      <c r="A2" s="58" t="s">
        <v>34</v>
      </c>
      <c r="B2" s="15" t="s">
        <v>129</v>
      </c>
      <c r="C2" s="15" t="s">
        <v>119</v>
      </c>
      <c r="D2" s="15" t="s">
        <v>120</v>
      </c>
      <c r="E2" s="15" t="s">
        <v>131</v>
      </c>
      <c r="F2" s="15" t="s">
        <v>37</v>
      </c>
      <c r="G2" s="15" t="s">
        <v>132</v>
      </c>
      <c r="H2" s="15" t="s">
        <v>38</v>
      </c>
    </row>
    <row r="3" spans="1:8" x14ac:dyDescent="0.25">
      <c r="A3" s="55" t="s">
        <v>1</v>
      </c>
      <c r="B3" s="31">
        <v>2550</v>
      </c>
      <c r="C3" s="31">
        <v>2550</v>
      </c>
      <c r="D3" s="31">
        <v>2550</v>
      </c>
      <c r="E3" s="6">
        <v>3100</v>
      </c>
      <c r="F3" s="6">
        <v>3100</v>
      </c>
      <c r="G3" s="31">
        <v>3600</v>
      </c>
      <c r="H3" s="6">
        <v>3600</v>
      </c>
    </row>
    <row r="4" spans="1:8" x14ac:dyDescent="0.25">
      <c r="A4" s="54" t="s">
        <v>2</v>
      </c>
      <c r="B4" s="32">
        <v>2550</v>
      </c>
      <c r="C4" s="32">
        <v>2550</v>
      </c>
      <c r="D4" s="32">
        <v>2550</v>
      </c>
      <c r="E4" s="32">
        <v>2950</v>
      </c>
      <c r="F4" s="32">
        <v>2950</v>
      </c>
      <c r="G4" s="32">
        <v>3600</v>
      </c>
      <c r="H4" s="3">
        <v>3600</v>
      </c>
    </row>
    <row r="5" spans="1:8" x14ac:dyDescent="0.25">
      <c r="A5" s="54" t="s">
        <v>32</v>
      </c>
      <c r="B5" s="32">
        <v>1663</v>
      </c>
      <c r="C5" s="32">
        <v>1539</v>
      </c>
      <c r="D5" s="32">
        <v>1539</v>
      </c>
      <c r="E5" s="32">
        <v>1924</v>
      </c>
      <c r="F5" s="3">
        <v>1733</v>
      </c>
      <c r="G5" s="32">
        <v>2317</v>
      </c>
      <c r="H5" s="3">
        <v>1987</v>
      </c>
    </row>
    <row r="6" spans="1:8" ht="15.75" thickBot="1" x14ac:dyDescent="0.3">
      <c r="A6" s="56" t="s">
        <v>3</v>
      </c>
      <c r="B6" s="7">
        <f>B3-B5</f>
        <v>887</v>
      </c>
      <c r="C6" s="7">
        <f>C3-C5</f>
        <v>1011</v>
      </c>
      <c r="D6" s="7">
        <f>D3-D5</f>
        <v>1011</v>
      </c>
      <c r="E6" s="7">
        <f>E3-E5</f>
        <v>1176</v>
      </c>
      <c r="F6" s="7">
        <f>F3-F5</f>
        <v>1367</v>
      </c>
      <c r="G6" s="7">
        <f>G3-G5</f>
        <v>1283</v>
      </c>
      <c r="H6" s="7">
        <f t="shared" ref="G6:H6" si="0">H3-H5</f>
        <v>1613</v>
      </c>
    </row>
    <row r="7" spans="1:8" x14ac:dyDescent="0.25">
      <c r="A7" s="55" t="s">
        <v>20</v>
      </c>
      <c r="B7" s="31">
        <v>53</v>
      </c>
      <c r="C7" s="31">
        <v>50</v>
      </c>
      <c r="D7" s="31">
        <v>40</v>
      </c>
      <c r="E7" s="31">
        <v>87</v>
      </c>
      <c r="F7" s="31">
        <v>88</v>
      </c>
      <c r="G7" s="31">
        <v>87</v>
      </c>
      <c r="H7" s="6">
        <v>88</v>
      </c>
    </row>
    <row r="8" spans="1:8" ht="15.75" thickBot="1" x14ac:dyDescent="0.3">
      <c r="A8" s="56" t="s">
        <v>21</v>
      </c>
      <c r="B8" s="33">
        <v>35</v>
      </c>
      <c r="C8" s="33" t="s">
        <v>89</v>
      </c>
      <c r="D8" s="33" t="s">
        <v>89</v>
      </c>
      <c r="E8" s="33">
        <v>64</v>
      </c>
      <c r="F8" s="33">
        <v>64</v>
      </c>
      <c r="G8" s="33">
        <v>64</v>
      </c>
      <c r="H8" s="7">
        <v>64</v>
      </c>
    </row>
    <row r="9" spans="1:8" x14ac:dyDescent="0.25">
      <c r="A9" s="55" t="s">
        <v>30</v>
      </c>
      <c r="B9" s="31">
        <f>$B$6-(B7*6)</f>
        <v>569</v>
      </c>
      <c r="C9" s="31">
        <f t="shared" ref="C9" si="1">$B$6-(C7*6)</f>
        <v>587</v>
      </c>
      <c r="D9" s="31">
        <f t="shared" ref="D9:G9" si="2">$B$6-(D7*6)</f>
        <v>647</v>
      </c>
      <c r="E9" s="31">
        <f t="shared" si="2"/>
        <v>365</v>
      </c>
      <c r="F9" s="31">
        <f t="shared" si="2"/>
        <v>359</v>
      </c>
      <c r="G9" s="31">
        <f t="shared" si="2"/>
        <v>365</v>
      </c>
      <c r="H9" s="6">
        <f t="shared" ref="H9" si="3">$B$6-(H7*6)</f>
        <v>359</v>
      </c>
    </row>
    <row r="10" spans="1:8" ht="15.75" thickBot="1" x14ac:dyDescent="0.3">
      <c r="A10" s="56" t="s">
        <v>31</v>
      </c>
      <c r="B10" s="33">
        <f>$B$6-(B8*6)</f>
        <v>677</v>
      </c>
      <c r="C10" s="33" t="s">
        <v>89</v>
      </c>
      <c r="D10" s="33" t="s">
        <v>89</v>
      </c>
      <c r="E10" s="33">
        <f>$B$6-(E8*6)</f>
        <v>503</v>
      </c>
      <c r="F10" s="33">
        <f>$B$6-(F8*6)</f>
        <v>503</v>
      </c>
      <c r="G10" s="33">
        <f>$B$6-(G8*6)</f>
        <v>503</v>
      </c>
      <c r="H10" s="7">
        <f t="shared" ref="H10" si="4">$B$6-(H8*6)</f>
        <v>503</v>
      </c>
    </row>
    <row r="11" spans="1:8" ht="15.75" thickBot="1" x14ac:dyDescent="0.3">
      <c r="A11" s="57" t="s">
        <v>33</v>
      </c>
      <c r="B11" s="34">
        <v>10</v>
      </c>
      <c r="C11" s="34">
        <v>10</v>
      </c>
      <c r="D11" s="34">
        <v>10</v>
      </c>
      <c r="E11" s="34">
        <v>12.5</v>
      </c>
      <c r="F11" s="9">
        <v>12.5</v>
      </c>
      <c r="G11" s="11">
        <v>15.7</v>
      </c>
      <c r="H11" s="9">
        <v>15.7</v>
      </c>
    </row>
    <row r="12" spans="1:8" x14ac:dyDescent="0.25">
      <c r="A12" s="55" t="s">
        <v>35</v>
      </c>
      <c r="B12" s="35">
        <f>ROUND(B7/B$11,1)</f>
        <v>5.3</v>
      </c>
      <c r="C12" s="35">
        <f t="shared" ref="C12" si="5">ROUND(C7/C$11,1)</f>
        <v>5</v>
      </c>
      <c r="D12" s="35">
        <f t="shared" ref="D12:G12" si="6">ROUND(D7/D$11,1)</f>
        <v>4</v>
      </c>
      <c r="E12" s="35">
        <f t="shared" si="6"/>
        <v>7</v>
      </c>
      <c r="F12" s="35">
        <f t="shared" si="6"/>
        <v>7</v>
      </c>
      <c r="G12" s="35">
        <f t="shared" si="6"/>
        <v>5.5</v>
      </c>
      <c r="H12" s="8">
        <f t="shared" ref="H12" si="7">ROUND(H7/H$11,1)</f>
        <v>5.6</v>
      </c>
    </row>
    <row r="13" spans="1:8" ht="15.75" thickBot="1" x14ac:dyDescent="0.3">
      <c r="A13" s="56" t="s">
        <v>36</v>
      </c>
      <c r="B13" s="36">
        <f>ROUND(B8/B$11,1)</f>
        <v>3.5</v>
      </c>
      <c r="C13" s="36" t="s">
        <v>89</v>
      </c>
      <c r="D13" s="33" t="s">
        <v>89</v>
      </c>
      <c r="E13" s="36">
        <f>ROUND(E8/E$11,1)</f>
        <v>5.0999999999999996</v>
      </c>
      <c r="F13" s="36">
        <f>ROUND(F8/F$11,1)</f>
        <v>5.0999999999999996</v>
      </c>
      <c r="G13" s="36">
        <f>ROUND(G8/G$11,1)</f>
        <v>4.0999999999999996</v>
      </c>
      <c r="H13" s="10">
        <f t="shared" ref="H13" si="8">ROUND(H8/H$11,1)</f>
        <v>4.0999999999999996</v>
      </c>
    </row>
    <row r="14" spans="1:8" ht="15.75" thickBot="1" x14ac:dyDescent="0.3">
      <c r="A14" s="57" t="s">
        <v>29</v>
      </c>
      <c r="B14" s="11" t="s">
        <v>83</v>
      </c>
      <c r="C14" s="11" t="s">
        <v>83</v>
      </c>
      <c r="D14" s="11" t="s">
        <v>83</v>
      </c>
      <c r="E14" s="11" t="s">
        <v>70</v>
      </c>
      <c r="F14" s="11" t="s">
        <v>70</v>
      </c>
      <c r="G14" s="11" t="s">
        <v>71</v>
      </c>
      <c r="H14" s="11" t="s">
        <v>71</v>
      </c>
    </row>
    <row r="21" spans="5:5" x14ac:dyDescent="0.25">
      <c r="E21" s="5"/>
    </row>
  </sheetData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V-speeds</vt:lpstr>
      <vt:lpstr>ASI Arcs</vt:lpstr>
      <vt:lpstr>Weight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Doyle, William</dc:creator>
  <cp:lastModifiedBy>Doyle, William</cp:lastModifiedBy>
  <dcterms:created xsi:type="dcterms:W3CDTF">2012-12-28T14:20:21Z</dcterms:created>
  <dcterms:modified xsi:type="dcterms:W3CDTF">2013-01-12T23:09:36Z</dcterms:modified>
</cp:coreProperties>
</file>